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1600" windowHeight="11025"/>
  </bookViews>
  <sheets>
    <sheet name="Sheet1" sheetId="1" r:id="rId1"/>
  </sheets>
  <definedNames>
    <definedName name="_xlnm.Print_Area" localSheetId="0">Sheet1!$B$2:$L$20</definedName>
  </definedNames>
  <calcPr calcId="152511"/>
</workbook>
</file>

<file path=xl/calcChain.xml><?xml version="1.0" encoding="utf-8"?>
<calcChain xmlns="http://schemas.openxmlformats.org/spreadsheetml/2006/main">
  <c r="I8" i="1" l="1"/>
  <c r="I7" i="1"/>
  <c r="I6" i="1"/>
  <c r="F12" i="1" l="1"/>
  <c r="F11" i="1"/>
  <c r="F10" i="1"/>
  <c r="F9" i="1"/>
  <c r="F8" i="1"/>
  <c r="F7" i="1"/>
  <c r="E13" i="1" l="1"/>
  <c r="K12" i="1"/>
  <c r="K9" i="1" l="1"/>
  <c r="K10" i="1"/>
  <c r="K7" i="1"/>
  <c r="K11" i="1"/>
  <c r="K8" i="1"/>
  <c r="J13" i="1" l="1"/>
  <c r="I18" i="1" s="1"/>
</calcChain>
</file>

<file path=xl/sharedStrings.xml><?xml version="1.0" encoding="utf-8"?>
<sst xmlns="http://schemas.openxmlformats.org/spreadsheetml/2006/main" count="37" uniqueCount="23">
  <si>
    <t>Current Efficiency</t>
  </si>
  <si>
    <t>Bath Temperature</t>
  </si>
  <si>
    <t>Air Permeability</t>
  </si>
  <si>
    <t>334/CE</t>
  </si>
  <si>
    <t>1.2*(BT-960)</t>
  </si>
  <si>
    <t>1.7*CRR</t>
  </si>
  <si>
    <t>9.3*AP</t>
  </si>
  <si>
    <t>8*TC</t>
  </si>
  <si>
    <t>1.5*ARR</t>
  </si>
  <si>
    <t>درصد اتلاف آند</t>
  </si>
  <si>
    <t>Thermal Conductivity</t>
  </si>
  <si>
    <t xml:space="preserve">محاسبات با محدوده پایین آنالیز پیشنهاد شده در قرارداد </t>
  </si>
  <si>
    <t>آنالیز تامین کننده</t>
  </si>
  <si>
    <t>تامین کننده</t>
  </si>
  <si>
    <t>اسناد مناقصه</t>
  </si>
  <si>
    <t>NC =C+334/CE+1.2*(BT-960)-1.7*CRR+9.3*AP+-8*TC-1.5*ARR</t>
  </si>
  <si>
    <t>فرمول NC</t>
  </si>
  <si>
    <t>مقدار NC</t>
  </si>
  <si>
    <t>CO2 Reactivity Residue</t>
  </si>
  <si>
    <t>Air Reactivity Residue</t>
  </si>
  <si>
    <t>C (cell factor)</t>
  </si>
  <si>
    <r>
      <t>(NC(آنالیز شده تامین کننده)-NC(پیشنهاد شده در قرارداد))</t>
    </r>
    <r>
      <rPr>
        <b/>
        <sz val="10"/>
        <color rgb="FFFF0000"/>
        <rFont val="B Zar"/>
      </rPr>
      <t>/</t>
    </r>
    <r>
      <rPr>
        <b/>
        <sz val="10"/>
        <color theme="1"/>
        <rFont val="B Zar"/>
      </rPr>
      <t>NC(پیشنهاد شده در قرارداد)</t>
    </r>
  </si>
  <si>
    <r>
      <rPr>
        <sz val="12"/>
        <color theme="1"/>
        <rFont val="B Zar"/>
      </rPr>
      <t>توسط تامین کننده تکمیل شود</t>
    </r>
    <r>
      <rPr>
        <b/>
        <sz val="12"/>
        <color theme="1"/>
        <rFont val="B Zar"/>
      </rPr>
      <t xml:space="preserve"> </t>
    </r>
    <r>
      <rPr>
        <b/>
        <u/>
        <sz val="12"/>
        <color theme="1"/>
        <rFont val="B Zar"/>
      </rPr>
      <t>*</t>
    </r>
    <r>
      <rPr>
        <b/>
        <sz val="12"/>
        <color theme="1"/>
        <rFont val="B Zar"/>
      </rPr>
      <t xml:space="preserve">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</si>
</sst>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B Nazanin"/>
    </font>
    <font>
      <sz val="12"/>
      <color rgb="FF7030A0"/>
      <name val="B Nazanin"/>
    </font>
    <font>
      <b/>
      <sz val="12"/>
      <color theme="1"/>
      <name val="B Za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B Zar"/>
    </font>
    <font>
      <b/>
      <sz val="10"/>
      <color rgb="FFFF0000"/>
      <name val="B Zar"/>
    </font>
    <font>
      <b/>
      <u/>
      <sz val="12"/>
      <color theme="1"/>
      <name val="Calibri"/>
      <family val="2"/>
      <scheme val="minor"/>
    </font>
    <font>
      <b/>
      <u/>
      <sz val="12"/>
      <color theme="1"/>
      <name val="B Zar"/>
    </font>
    <font>
      <sz val="12"/>
      <color theme="1"/>
      <name val="B Zar"/>
    </font>
  </fonts>
  <fills count="6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-0.249977111117893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2" fillId="0" borderId="0" xfId="1" applyNumberFormat="1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3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" fontId="0" fillId="0" borderId="6" xfId="0" applyNumberForma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right" vertical="center"/>
    </xf>
    <xf numFmtId="0" fontId="0" fillId="0" borderId="9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1" fontId="0" fillId="0" borderId="0" xfId="0" applyNumberForma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1" fontId="0" fillId="0" borderId="16" xfId="0" applyNumberForma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9" fontId="0" fillId="4" borderId="12" xfId="1" applyFont="1" applyFill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11" fillId="5" borderId="1" xfId="0" applyFont="1" applyFill="1" applyBorder="1" applyAlignment="1">
      <alignment horizontal="center" vertical="center"/>
    </xf>
    <xf numFmtId="0" fontId="11" fillId="5" borderId="15" xfId="0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1" fontId="8" fillId="2" borderId="7" xfId="0" applyNumberFormat="1" applyFont="1" applyFill="1" applyBorder="1" applyAlignment="1">
      <alignment horizontal="center" vertical="center"/>
    </xf>
    <xf numFmtId="1" fontId="8" fillId="2" borderId="8" xfId="0" applyNumberFormat="1" applyFont="1" applyFill="1" applyBorder="1" applyAlignment="1">
      <alignment horizontal="center" vertical="center"/>
    </xf>
    <xf numFmtId="0" fontId="0" fillId="5" borderId="13" xfId="0" applyFill="1" applyBorder="1" applyAlignment="1">
      <alignment horizontal="center" vertical="center" readingOrder="1"/>
    </xf>
    <xf numFmtId="0" fontId="0" fillId="5" borderId="23" xfId="0" applyFill="1" applyBorder="1" applyAlignment="1">
      <alignment horizontal="center" vertical="center" readingOrder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3"/>
  <sheetViews>
    <sheetView tabSelected="1" view="pageBreakPreview" zoomScale="110" zoomScaleNormal="130" zoomScaleSheetLayoutView="110" workbookViewId="0">
      <selection activeCell="J17" sqref="J17"/>
    </sheetView>
  </sheetViews>
  <sheetFormatPr defaultColWidth="9.140625" defaultRowHeight="15" x14ac:dyDescent="0.25"/>
  <cols>
    <col min="1" max="1" width="2.28515625" style="1" customWidth="1"/>
    <col min="2" max="2" width="2.5703125" style="1" customWidth="1"/>
    <col min="3" max="3" width="21.5703125" style="1" bestFit="1" customWidth="1"/>
    <col min="4" max="4" width="8.140625" style="1" customWidth="1"/>
    <col min="5" max="5" width="14.42578125" style="1" customWidth="1"/>
    <col min="6" max="6" width="8.28515625" style="1" customWidth="1"/>
    <col min="7" max="7" width="5.7109375" style="1" bestFit="1" customWidth="1"/>
    <col min="8" max="8" width="21.5703125" style="1" bestFit="1" customWidth="1"/>
    <col min="9" max="9" width="8.5703125" style="1" customWidth="1"/>
    <col min="10" max="10" width="14.42578125" style="1" customWidth="1"/>
    <col min="11" max="11" width="8.28515625" style="1" customWidth="1"/>
    <col min="12" max="12" width="1.7109375" style="1" customWidth="1"/>
    <col min="13" max="16384" width="9.140625" style="1"/>
  </cols>
  <sheetData>
    <row r="1" spans="2:11" ht="21.75" customHeight="1" x14ac:dyDescent="0.25"/>
    <row r="2" spans="2:11" s="20" customFormat="1" ht="12" customHeight="1" thickBot="1" x14ac:dyDescent="0.3"/>
    <row r="3" spans="2:11" s="20" customFormat="1" ht="12" customHeight="1" thickBot="1" x14ac:dyDescent="0.3">
      <c r="C3" s="27"/>
      <c r="D3" s="19"/>
      <c r="E3" s="19"/>
      <c r="F3" s="19"/>
      <c r="G3" s="19"/>
      <c r="H3" s="19"/>
      <c r="I3" s="19"/>
      <c r="J3" s="19"/>
      <c r="K3" s="28"/>
    </row>
    <row r="4" spans="2:11" ht="21.75" thickBot="1" x14ac:dyDescent="0.3">
      <c r="C4" s="35" t="s">
        <v>14</v>
      </c>
      <c r="D4" s="36"/>
      <c r="E4" s="36"/>
      <c r="F4" s="37"/>
      <c r="G4" s="7"/>
      <c r="H4" s="35" t="s">
        <v>13</v>
      </c>
      <c r="I4" s="36"/>
      <c r="J4" s="36"/>
      <c r="K4" s="37"/>
    </row>
    <row r="5" spans="2:11" ht="20.25" thickBot="1" x14ac:dyDescent="0.3">
      <c r="B5" s="11"/>
      <c r="C5" s="32" t="s">
        <v>11</v>
      </c>
      <c r="D5" s="33"/>
      <c r="E5" s="33"/>
      <c r="F5" s="34"/>
      <c r="G5" s="7"/>
      <c r="H5" s="32" t="s">
        <v>12</v>
      </c>
      <c r="I5" s="33"/>
      <c r="J5" s="33"/>
      <c r="K5" s="34"/>
    </row>
    <row r="6" spans="2:11" ht="18.75" x14ac:dyDescent="0.25">
      <c r="B6" s="12"/>
      <c r="C6" s="6" t="s">
        <v>20</v>
      </c>
      <c r="D6" s="4">
        <v>292</v>
      </c>
      <c r="E6" s="7"/>
      <c r="F6" s="8"/>
      <c r="G6" s="7"/>
      <c r="H6" s="6" t="s">
        <v>20</v>
      </c>
      <c r="I6" s="4">
        <f>D6</f>
        <v>292</v>
      </c>
      <c r="J6" s="7"/>
      <c r="K6" s="8"/>
    </row>
    <row r="7" spans="2:11" ht="18.75" x14ac:dyDescent="0.25">
      <c r="B7" s="12"/>
      <c r="C7" s="9" t="s">
        <v>0</v>
      </c>
      <c r="D7" s="2">
        <v>0.92</v>
      </c>
      <c r="E7" s="2" t="s">
        <v>3</v>
      </c>
      <c r="F7" s="10">
        <f>334/(D7)</f>
        <v>363.04347826086956</v>
      </c>
      <c r="G7" s="7"/>
      <c r="H7" s="9" t="s">
        <v>0</v>
      </c>
      <c r="I7" s="2">
        <f>D7</f>
        <v>0.92</v>
      </c>
      <c r="J7" s="2" t="s">
        <v>3</v>
      </c>
      <c r="K7" s="10">
        <f>334/(I7)</f>
        <v>363.04347826086956</v>
      </c>
    </row>
    <row r="8" spans="2:11" ht="18.75" x14ac:dyDescent="0.25">
      <c r="B8" s="12"/>
      <c r="C8" s="9" t="s">
        <v>1</v>
      </c>
      <c r="D8" s="2">
        <v>945</v>
      </c>
      <c r="E8" s="2" t="s">
        <v>4</v>
      </c>
      <c r="F8" s="10">
        <f>1.2*(D8-960)</f>
        <v>-18</v>
      </c>
      <c r="G8" s="7"/>
      <c r="H8" s="9" t="s">
        <v>1</v>
      </c>
      <c r="I8" s="2">
        <f>D8</f>
        <v>945</v>
      </c>
      <c r="J8" s="2" t="s">
        <v>4</v>
      </c>
      <c r="K8" s="10">
        <f>1.2*(I8-960)</f>
        <v>-18</v>
      </c>
    </row>
    <row r="9" spans="2:11" ht="18.75" customHeight="1" x14ac:dyDescent="0.25">
      <c r="B9" s="12"/>
      <c r="C9" s="9" t="s">
        <v>18</v>
      </c>
      <c r="D9" s="2">
        <v>83</v>
      </c>
      <c r="E9" s="2" t="s">
        <v>5</v>
      </c>
      <c r="F9" s="10">
        <f>1.7*D9</f>
        <v>141.1</v>
      </c>
      <c r="G9" s="7"/>
      <c r="H9" s="9" t="s">
        <v>18</v>
      </c>
      <c r="I9" s="29">
        <v>83</v>
      </c>
      <c r="J9" s="2" t="s">
        <v>5</v>
      </c>
      <c r="K9" s="10">
        <f>1.7*I9</f>
        <v>141.1</v>
      </c>
    </row>
    <row r="10" spans="2:11" ht="18.75" customHeight="1" x14ac:dyDescent="0.25">
      <c r="B10" s="12"/>
      <c r="C10" s="9" t="s">
        <v>2</v>
      </c>
      <c r="D10" s="2">
        <v>2</v>
      </c>
      <c r="E10" s="2" t="s">
        <v>6</v>
      </c>
      <c r="F10" s="10">
        <f>9.3*D10</f>
        <v>18.600000000000001</v>
      </c>
      <c r="G10" s="7"/>
      <c r="H10" s="9" t="s">
        <v>2</v>
      </c>
      <c r="I10" s="29">
        <v>2</v>
      </c>
      <c r="J10" s="2" t="s">
        <v>6</v>
      </c>
      <c r="K10" s="10">
        <f>9.3*I10</f>
        <v>18.600000000000001</v>
      </c>
    </row>
    <row r="11" spans="2:11" ht="18.75" customHeight="1" x14ac:dyDescent="0.25">
      <c r="B11" s="12"/>
      <c r="C11" s="9" t="s">
        <v>10</v>
      </c>
      <c r="D11" s="2">
        <v>5</v>
      </c>
      <c r="E11" s="2" t="s">
        <v>7</v>
      </c>
      <c r="F11" s="10">
        <f>8*D11</f>
        <v>40</v>
      </c>
      <c r="G11" s="7"/>
      <c r="H11" s="9" t="s">
        <v>10</v>
      </c>
      <c r="I11" s="29">
        <v>5</v>
      </c>
      <c r="J11" s="2" t="s">
        <v>7</v>
      </c>
      <c r="K11" s="10">
        <f>8*I11</f>
        <v>40</v>
      </c>
    </row>
    <row r="12" spans="2:11" ht="19.5" customHeight="1" x14ac:dyDescent="0.25">
      <c r="B12" s="12"/>
      <c r="C12" s="16" t="s">
        <v>19</v>
      </c>
      <c r="D12" s="17">
        <v>70</v>
      </c>
      <c r="E12" s="17" t="s">
        <v>8</v>
      </c>
      <c r="F12" s="18">
        <f>1.5*D12</f>
        <v>105</v>
      </c>
      <c r="G12" s="7"/>
      <c r="H12" s="16" t="s">
        <v>19</v>
      </c>
      <c r="I12" s="30">
        <v>70</v>
      </c>
      <c r="J12" s="17" t="s">
        <v>8</v>
      </c>
      <c r="K12" s="18">
        <f>1.5*I12</f>
        <v>105</v>
      </c>
    </row>
    <row r="13" spans="2:11" ht="21.75" thickBot="1" x14ac:dyDescent="0.3">
      <c r="B13" s="12"/>
      <c r="C13" s="40" t="s">
        <v>17</v>
      </c>
      <c r="D13" s="41"/>
      <c r="E13" s="42">
        <f>D6+F7+F8-F9+F10+F11-F12</f>
        <v>449.54347826086951</v>
      </c>
      <c r="F13" s="43"/>
      <c r="G13" s="7"/>
      <c r="H13" s="40" t="s">
        <v>17</v>
      </c>
      <c r="I13" s="41"/>
      <c r="J13" s="42">
        <f>I6+K7+K8-K9+K10+K11-K12</f>
        <v>449.54347826086951</v>
      </c>
      <c r="K13" s="43"/>
    </row>
    <row r="14" spans="2:11" ht="21.75" customHeight="1" x14ac:dyDescent="0.25">
      <c r="B14" s="12"/>
      <c r="C14" s="23"/>
      <c r="D14" s="7"/>
      <c r="E14" s="7"/>
      <c r="F14" s="7"/>
      <c r="G14" s="7"/>
      <c r="H14" s="7"/>
      <c r="I14" s="44" t="s">
        <v>22</v>
      </c>
      <c r="J14" s="44"/>
      <c r="K14" s="45"/>
    </row>
    <row r="15" spans="2:11" ht="19.5" thickBot="1" x14ac:dyDescent="0.3">
      <c r="B15" s="12"/>
      <c r="C15" s="23"/>
      <c r="D15" s="7"/>
      <c r="E15" s="7"/>
      <c r="F15" s="15"/>
      <c r="G15" s="7"/>
      <c r="H15" s="7"/>
      <c r="I15" s="7"/>
      <c r="J15" s="7"/>
      <c r="K15" s="8"/>
    </row>
    <row r="16" spans="2:11" ht="21" customHeight="1" thickBot="1" x14ac:dyDescent="0.3">
      <c r="C16" s="23"/>
      <c r="D16" s="22" t="s">
        <v>16</v>
      </c>
      <c r="E16" s="38" t="s">
        <v>15</v>
      </c>
      <c r="F16" s="38"/>
      <c r="G16" s="38"/>
      <c r="H16" s="38"/>
      <c r="I16" s="39"/>
      <c r="J16" s="14"/>
      <c r="K16" s="8"/>
    </row>
    <row r="17" spans="2:12" ht="15.75" thickBot="1" x14ac:dyDescent="0.3">
      <c r="B17" s="5"/>
      <c r="C17" s="23"/>
      <c r="D17" s="7"/>
      <c r="E17" s="7"/>
      <c r="F17" s="7"/>
      <c r="G17" s="7"/>
      <c r="H17" s="7"/>
      <c r="I17" s="7"/>
      <c r="J17" s="7"/>
      <c r="K17" s="8"/>
    </row>
    <row r="18" spans="2:12" ht="36" customHeight="1" thickBot="1" x14ac:dyDescent="0.3">
      <c r="C18" s="23"/>
      <c r="D18" s="21" t="s">
        <v>9</v>
      </c>
      <c r="E18" s="31" t="s">
        <v>21</v>
      </c>
      <c r="F18" s="31"/>
      <c r="G18" s="31"/>
      <c r="H18" s="31"/>
      <c r="I18" s="26">
        <f>(J13-E13)/E13</f>
        <v>0</v>
      </c>
      <c r="J18" s="7"/>
      <c r="K18" s="8"/>
    </row>
    <row r="19" spans="2:12" ht="12" customHeight="1" thickBot="1" x14ac:dyDescent="0.3">
      <c r="C19" s="24"/>
      <c r="D19" s="13"/>
      <c r="E19" s="13"/>
      <c r="F19" s="13"/>
      <c r="G19" s="13"/>
      <c r="H19" s="13"/>
      <c r="I19" s="13"/>
      <c r="J19" s="13"/>
      <c r="K19" s="25"/>
    </row>
    <row r="20" spans="2:12" ht="11.25" customHeight="1" x14ac:dyDescent="0.25"/>
    <row r="23" spans="2:12" x14ac:dyDescent="0.25">
      <c r="L23" s="3"/>
    </row>
  </sheetData>
  <sheetProtection algorithmName="SHA-512" hashValue="glNfTSA8ZayYTX/bzkqvQ1hXIBhGcA65XSWMlZEuKrI5tZ2ombDcUJW+3J0IMBbuXUP7I6xNsmAohDF7szdeug==" saltValue="pClMxi7XFIA7kdawMd7qpw==" spinCount="100000" sheet="1" objects="1" scenarios="1"/>
  <protectedRanges>
    <protectedRange sqref="I9:I12" name="Range1"/>
  </protectedRanges>
  <mergeCells count="11">
    <mergeCell ref="E18:H18"/>
    <mergeCell ref="H5:K5"/>
    <mergeCell ref="C5:F5"/>
    <mergeCell ref="H4:K4"/>
    <mergeCell ref="C4:F4"/>
    <mergeCell ref="E16:I16"/>
    <mergeCell ref="C13:D13"/>
    <mergeCell ref="J13:K13"/>
    <mergeCell ref="H13:I13"/>
    <mergeCell ref="E13:F13"/>
    <mergeCell ref="I14:K14"/>
  </mergeCells>
  <pageMargins left="0.7" right="0.7" top="0.75" bottom="0.75" header="0.3" footer="0.3"/>
  <pageSetup scale="7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2024-02-28T09:26:19Z</dcterms:modified>
</cp:coreProperties>
</file>